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Budget" sheetId="1" state="visible" r:id="rId3"/>
    <sheet name="Summary" sheetId="2" state="visible" r:id="rId4"/>
    <sheet name="Gift list" sheetId="3" state="visible" r:id="rId5"/>
    <sheet name="Spending log" sheetId="4" state="visible" r:id="rId6"/>
    <sheet name="List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<sst xmlns="http://schemas.openxmlformats.org/spreadsheetml/2006/main" count="180" uniqueCount="120">
  <si>
    <t xml:space="preserve">Holiday budget: the whole season, from your first purchase through New Year's</t>
  </si>
  <si>
    <t xml:space="preserve">Blue cells are EXAMPLE values (made up). Type over them with your own. Step 1: one total number. Step 2: split it into categories until 'Left to assign' is $0.</t>
  </si>
  <si>
    <t xml:space="preserve">My total holiday budget</t>
  </si>
  <si>
    <t xml:space="preserve">Planned so far (sum of categories)</t>
  </si>
  <si>
    <t xml:space="preserve">Left to assign (should be $0)</t>
  </si>
  <si>
    <t xml:space="preserve">Category</t>
  </si>
  <si>
    <t xml:space="preserve">Planned</t>
  </si>
  <si>
    <t xml:space="preserve">Actual so far</t>
  </si>
  <si>
    <t xml:space="preserve">Left (+) / Over (-)</t>
  </si>
  <si>
    <t xml:space="preserve">Where the actual comes from</t>
  </si>
  <si>
    <t xml:space="preserve">Gifts</t>
  </si>
  <si>
    <t xml:space="preserve">Gift list total (log gifts on the Gift list only)</t>
  </si>
  <si>
    <t xml:space="preserve">Food &amp; hosting</t>
  </si>
  <si>
    <t xml:space="preserve">Spending log rows with this category</t>
  </si>
  <si>
    <t xml:space="preserve">Travel</t>
  </si>
  <si>
    <t xml:space="preserve">Decorations</t>
  </si>
  <si>
    <t xml:space="preserve">Cards, wrap &amp; shipping</t>
  </si>
  <si>
    <t xml:space="preserve">Tips &amp; thank-yous</t>
  </si>
  <si>
    <t xml:space="preserve">Events &amp; parties</t>
  </si>
  <si>
    <t xml:space="preserve">Charity</t>
  </si>
  <si>
    <t xml:space="preserve">Buffer (for surprises)</t>
  </si>
  <si>
    <t xml:space="preserve">Covers overruns automatically (see Summary). Don't log purchases here.</t>
  </si>
  <si>
    <t xml:space="preserve">Total</t>
  </si>
  <si>
    <t xml:space="preserve">Total actually spent (the buffer row isn't extra spending)</t>
  </si>
  <si>
    <t xml:space="preserve">How to use it</t>
  </si>
  <si>
    <t xml:space="preserve">• Gifts: list every person on the 'Gift list' sheet. Their budgets should add up to the Gifts row above.</t>
  </si>
  <si>
    <t xml:space="preserve">• Everything else: add one row per purchase on the 'Spending log' sheet and pick its category. Gifts never go in the log. Returns: log them as a negative amount.</t>
  </si>
  <si>
    <t xml:space="preserve">• Buy now, pay later: log the FULL price on the day you buy, not the first installment.</t>
  </si>
  <si>
    <t xml:space="preserve">• Buffer: leave it alone. The Summary sheet uses it to cover overruns in other categories and shows how much is left.</t>
  </si>
  <si>
    <t xml:space="preserve">Example values are made up for illustration. General information, not financial advice.</t>
  </si>
  <si>
    <t xml:space="preserve">Summary: am I over or under?</t>
  </si>
  <si>
    <t xml:space="preserve">Everything on this sheet is calculated. Nothing to type here.</t>
  </si>
  <si>
    <t xml:space="preserve">Total budget</t>
  </si>
  <si>
    <t xml:space="preserve">Planned in categories (should match)</t>
  </si>
  <si>
    <t xml:space="preserve">Overruns in categories that went over</t>
  </si>
  <si>
    <t xml:space="preserve">Spent so far (not counting the buffer)</t>
  </si>
  <si>
    <t xml:space="preserve">Planned for those categories</t>
  </si>
  <si>
    <t xml:space="preserve">Buffer used</t>
  </si>
  <si>
    <t xml:space="preserve">Buffer left</t>
  </si>
  <si>
    <t xml:space="preserve">Total budget left (+) / over (-)</t>
  </si>
  <si>
    <t xml:space="preserve">Status</t>
  </si>
  <si>
    <t xml:space="preserve">Actual</t>
  </si>
  <si>
    <t xml:space="preserve">% of plan used</t>
  </si>
  <si>
    <t xml:space="preserve">People on the list</t>
  </si>
  <si>
    <t xml:space="preserve">Gifts bought</t>
  </si>
  <si>
    <t xml:space="preserve">Still to buy</t>
  </si>
  <si>
    <t xml:space="preserve">Budget left for gifts not bought yet</t>
  </si>
  <si>
    <t xml:space="preserve">Gift list: one row per person</t>
  </si>
  <si>
    <t xml:space="preserve">Blue cells are EXAMPLE values (made up). Budgets here should add up to the Gifts row on the Budget sheet. Teachers and mail carriers go under Tips &amp; thank-yous instead.</t>
  </si>
  <si>
    <t xml:space="preserve">Person</t>
  </si>
  <si>
    <t xml:space="preserve">Gift idea</t>
  </si>
  <si>
    <t xml:space="preserve">Budget</t>
  </si>
  <si>
    <t xml:space="preserve">Bought?</t>
  </si>
  <si>
    <t xml:space="preserve">Where</t>
  </si>
  <si>
    <t xml:space="preserve">Notes</t>
  </si>
  <si>
    <t xml:space="preserve">Partner</t>
  </si>
  <si>
    <t xml:space="preserve">Cooking class for two</t>
  </si>
  <si>
    <t xml:space="preserve">Yes</t>
  </si>
  <si>
    <t xml:space="preserve">Local cooking school</t>
  </si>
  <si>
    <t xml:space="preserve">Booked for January</t>
  </si>
  <si>
    <t xml:space="preserve">Mom</t>
  </si>
  <si>
    <t xml:space="preserve">Photo book</t>
  </si>
  <si>
    <t xml:space="preserve">Online photo printer</t>
  </si>
  <si>
    <t xml:space="preserve">Dad</t>
  </si>
  <si>
    <t xml:space="preserve">Fleece jacket</t>
  </si>
  <si>
    <t xml:space="preserve">Outdoor store</t>
  </si>
  <si>
    <t xml:space="preserve">Price went up after Black Friday</t>
  </si>
  <si>
    <t xml:space="preserve">Maya (9)</t>
  </si>
  <si>
    <t xml:space="preserve">Art set + a book</t>
  </si>
  <si>
    <t xml:space="preserve">Craft store + bookstore</t>
  </si>
  <si>
    <t xml:space="preserve">Leo (6)</t>
  </si>
  <si>
    <t xml:space="preserve">Building set</t>
  </si>
  <si>
    <t xml:space="preserve">Toy store</t>
  </si>
  <si>
    <t xml:space="preserve">Sister</t>
  </si>
  <si>
    <t xml:space="preserve">Candle + coffee beans</t>
  </si>
  <si>
    <t xml:space="preserve">Local shop</t>
  </si>
  <si>
    <t xml:space="preserve">Shipped (see log)</t>
  </si>
  <si>
    <t xml:space="preserve">Brother-in-law</t>
  </si>
  <si>
    <t xml:space="preserve">Hot sauce sampler</t>
  </si>
  <si>
    <t xml:space="preserve">Online</t>
  </si>
  <si>
    <t xml:space="preserve">Nephew</t>
  </si>
  <si>
    <t xml:space="preserve">Board game</t>
  </si>
  <si>
    <t xml:space="preserve">Game store</t>
  </si>
  <si>
    <t xml:space="preserve">Best friend</t>
  </si>
  <si>
    <t xml:space="preserve">Concert tickets (my half)</t>
  </si>
  <si>
    <t xml:space="preserve">Box office</t>
  </si>
  <si>
    <t xml:space="preserve">Grandma</t>
  </si>
  <si>
    <t xml:space="preserve">Framed kids' drawings</t>
  </si>
  <si>
    <t xml:space="preserve">Thrift-store frame</t>
  </si>
  <si>
    <t xml:space="preserve">Gift budget on Budget sheet</t>
  </si>
  <si>
    <t xml:space="preserve">Per-person budgets minus Gifts budget</t>
  </si>
  <si>
    <t xml:space="preserve">should be $0</t>
  </si>
  <si>
    <t xml:space="preserve">Spending log: everything that isn't a gift</t>
  </si>
  <si>
    <t xml:space="preserve">Blue rows are EXAMPLE purchases (made up). Delete them and add your own. Pick a category from the list so the Budget sheet can add it up. Returns = negative amount.</t>
  </si>
  <si>
    <t xml:space="preserve">Log gifts on the Gift list, not here (so they aren't counted twice). BNPL? Log the full price on the day you buy, and note the payment dates.</t>
  </si>
  <si>
    <t xml:space="preserve">Date</t>
  </si>
  <si>
    <t xml:space="preserve">What</t>
  </si>
  <si>
    <t xml:space="preserve">Amount</t>
  </si>
  <si>
    <t xml:space="preserve">Paid with / notes</t>
  </si>
  <si>
    <t xml:space="preserve">Thanksgiving groceries</t>
  </si>
  <si>
    <t xml:space="preserve">Debit card</t>
  </si>
  <si>
    <t xml:space="preserve">Gas + tolls to grandparents' house</t>
  </si>
  <si>
    <t xml:space="preserve">Dog sitter, 3 nights</t>
  </si>
  <si>
    <t xml:space="preserve">Cash envelope</t>
  </si>
  <si>
    <t xml:space="preserve">Holiday cards + stamps</t>
  </si>
  <si>
    <t xml:space="preserve">Replacement lights + wreath</t>
  </si>
  <si>
    <t xml:space="preserve">Food bank donation</t>
  </si>
  <si>
    <t xml:space="preserve">Wrapping paper + tape</t>
  </si>
  <si>
    <t xml:space="preserve">Office secret Santa gift</t>
  </si>
  <si>
    <t xml:space="preserve">Shipping a box to my sister</t>
  </si>
  <si>
    <t xml:space="preserve">Neighborhood potluck dish + ride home</t>
  </si>
  <si>
    <t xml:space="preserve">Cookie exchange supplies</t>
  </si>
  <si>
    <t xml:space="preserve">Teacher gift cards (2 x $20)</t>
  </si>
  <si>
    <t xml:space="preserve">Mail carrier: cookies + $15 coffee-shop card</t>
  </si>
  <si>
    <t xml:space="preserve">Babysitter holiday thank-you</t>
  </si>
  <si>
    <t xml:space="preserve">Cash</t>
  </si>
  <si>
    <t xml:space="preserve">Ice skating with the kids</t>
  </si>
  <si>
    <t xml:space="preserve">Holiday dinner groceries</t>
  </si>
  <si>
    <t xml:space="preserve">Rows with a missing or wrong category, incl. Gifts (fix these)</t>
  </si>
  <si>
    <t xml:space="preserve">Category list for the Spending log dropdown (no Gifts: those go on the Gift list; no Buffer: you don't spend from it directly). Rename here AND on the Budget sheet if you change one.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</si>
</sst>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[RED]&quot;-$&quot;#,##0"/>
    <numFmt numFmtId="166" formatCode="0%"/>
    <numFmt numFmtId="167" formatCode="mmm\ d&quot;, &quot;yyyy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1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3"/>
      <color rgb="FF1F5FA8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1F5FA8"/>
      <name val="Arial"/>
      <family val="0"/>
      <charset val="1"/>
    </font>
    <font>
      <sz val="9"/>
      <color rgb="FF555555"/>
      <name val="Arial"/>
      <family val="0"/>
      <charset val="1"/>
    </font>
    <font>
      <sz val="11"/>
      <color rgb="FF1F5FA8"/>
      <name val="Arial"/>
      <family val="0"/>
      <charset val="1"/>
    </font>
    <font>
      <b val="true"/>
      <sz val="10"/>
      <color rgb="FFC0392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CEBF7"/>
        <bgColor rgb="FFF3F8FD"/>
      </patternFill>
    </fill>
    <fill>
      <patternFill patternType="solid">
        <fgColor rgb="FFF3F8FD"/>
        <bgColor rgb="FFFFF7E0"/>
      </patternFill>
    </fill>
    <fill>
      <patternFill patternType="solid">
        <fgColor rgb="FFFFF7E0"/>
        <bgColor rgb="FFF3F8F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392B"/>
      </font>
    </dxf>
    <dxf>
      <font>
        <name val="Arial"/>
        <charset val="1"/>
        <family val="0"/>
        <b val="1"/>
        <color rgb="FF1E7B34"/>
      </font>
    </dxf>
  </dxfs>
  <colors>
    <indexedColors>
      <rgbColor rgb="FF000000"/>
      <rgbColor rgb="FFF3F8FD"/>
      <rgbColor rgb="FFFF0000"/>
      <rgbColor rgb="FF00FF00"/>
      <rgbColor rgb="FF0000FF"/>
      <rgbColor rgb="FFFFFF00"/>
      <rgbColor rgb="FFFF00FF"/>
      <rgbColor rgb="FF00FFFF"/>
      <rgbColor rgb="FF800000"/>
      <rgbColor rgb="FF1E7B34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E0"/>
      <rgbColor rgb="FFDCEBF7"/>
      <rgbColor rgb="FF660066"/>
      <rgbColor rgb="FFFF8080"/>
      <rgbColor rgb="FF1F5FA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C039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15"/>
    <col collapsed="false" customWidth="true" hidden="false" outlineLevel="0" max="4" min="4" style="0" width="17"/>
    <col collapsed="false" customWidth="true" hidden="false" outlineLevel="0" max="5" min="5" style="0" width="46"/>
  </cols>
  <sheetData>
    <row r="1" customFormat="false" ht="17.35" hidden="false" customHeight="false" outlineLevel="0" collapsed="false">
      <c r="A1" s="1" t="s">
        <v>0</v>
      </c>
    </row>
    <row r="2" customFormat="false" ht="31.5" hidden="false" customHeight="true" outlineLevel="0" collapsed="false">
      <c r="A2" s="2" t="s">
        <v>1</v>
      </c>
      <c r="B2" s="2"/>
      <c r="C2" s="2"/>
      <c r="D2" s="2"/>
      <c r="E2" s="2"/>
    </row>
    <row r="4" customFormat="false" ht="16.15" hidden="false" customHeight="false" outlineLevel="0" collapsed="false">
      <c r="A4" s="3" t="s">
        <v>2</v>
      </c>
      <c r="B4" s="4" t="n">
        <v>1500</v>
      </c>
    </row>
    <row r="5" customFormat="false" ht="15" hidden="false" customHeight="false" outlineLevel="0" collapsed="false">
      <c r="A5" s="5" t="s">
        <v>3</v>
      </c>
      <c r="B5" s="6" t="n">
        <f aca="false">SUM(B9:B17)</f>
        <v>1500</v>
      </c>
    </row>
    <row r="6" customFormat="false" ht="15" hidden="false" customHeight="false" outlineLevel="0" collapsed="false">
      <c r="A6" s="5" t="s">
        <v>4</v>
      </c>
      <c r="B6" s="6" t="n">
        <f aca="false">B4-B5</f>
        <v>0</v>
      </c>
    </row>
    <row r="8" customFormat="false" ht="30" hidden="false" customHeight="true" outlineLevel="0" collapsed="false">
      <c r="A8" s="3" t="s">
        <v>5</v>
      </c>
      <c r="B8" s="7" t="s">
        <v>6</v>
      </c>
      <c r="C8" s="7" t="s">
        <v>7</v>
      </c>
      <c r="D8" s="7" t="s">
        <v>8</v>
      </c>
      <c r="E8" s="7" t="s">
        <v>9</v>
      </c>
    </row>
    <row r="9" customFormat="false" ht="21.75" hidden="false" customHeight="true" outlineLevel="0" collapsed="false">
      <c r="A9" s="5" t="s">
        <v>10</v>
      </c>
      <c r="B9" s="8" t="n">
        <v>650</v>
      </c>
      <c r="C9" s="6" t="n">
        <f aca="false">'Gift list'!D24</f>
        <v>685</v>
      </c>
      <c r="D9" s="6" t="n">
        <f aca="false">B9-C9</f>
        <v>-35</v>
      </c>
      <c r="E9" s="9" t="s">
        <v>11</v>
      </c>
    </row>
    <row r="10" customFormat="false" ht="21.75" hidden="false" customHeight="true" outlineLevel="0" collapsed="false">
      <c r="A10" s="5" t="s">
        <v>12</v>
      </c>
      <c r="B10" s="8" t="n">
        <v>250</v>
      </c>
      <c r="C10" s="6" t="n">
        <f aca="false">SUMIF('Spending log'!$C$6:$C$105,A10,'Spending log'!$D$6:$D$105)</f>
        <v>290</v>
      </c>
      <c r="D10" s="6" t="n">
        <f aca="false">B10-C10</f>
        <v>-40</v>
      </c>
      <c r="E10" s="9" t="s">
        <v>13</v>
      </c>
    </row>
    <row r="11" customFormat="false" ht="21.75" hidden="false" customHeight="true" outlineLevel="0" collapsed="false">
      <c r="A11" s="5" t="s">
        <v>14</v>
      </c>
      <c r="B11" s="8" t="n">
        <v>200</v>
      </c>
      <c r="C11" s="6" t="n">
        <f aca="false">SUMIF('Spending log'!$C$6:$C$105,A11,'Spending log'!$D$6:$D$105)</f>
        <v>185</v>
      </c>
      <c r="D11" s="6" t="n">
        <f aca="false">B11-C11</f>
        <v>15</v>
      </c>
      <c r="E11" s="9" t="s">
        <v>13</v>
      </c>
    </row>
    <row r="12" customFormat="false" ht="21.75" hidden="false" customHeight="true" outlineLevel="0" collapsed="false">
      <c r="A12" s="5" t="s">
        <v>15</v>
      </c>
      <c r="B12" s="8" t="n">
        <v>50</v>
      </c>
      <c r="C12" s="6" t="n">
        <f aca="false">SUMIF('Spending log'!$C$6:$C$105,A12,'Spending log'!$D$6:$D$105)</f>
        <v>40</v>
      </c>
      <c r="D12" s="6" t="n">
        <f aca="false">B12-C12</f>
        <v>10</v>
      </c>
      <c r="E12" s="9" t="s">
        <v>13</v>
      </c>
    </row>
    <row r="13" customFormat="false" ht="21.75" hidden="false" customHeight="true" outlineLevel="0" collapsed="false">
      <c r="A13" s="5" t="s">
        <v>16</v>
      </c>
      <c r="B13" s="8" t="n">
        <v>60</v>
      </c>
      <c r="C13" s="6" t="n">
        <f aca="false">SUMIF('Spending log'!$C$6:$C$105,A13,'Spending log'!$D$6:$D$105)</f>
        <v>72</v>
      </c>
      <c r="D13" s="6" t="n">
        <f aca="false">B13-C13</f>
        <v>-12</v>
      </c>
      <c r="E13" s="9" t="s">
        <v>13</v>
      </c>
    </row>
    <row r="14" customFormat="false" ht="21.75" hidden="false" customHeight="true" outlineLevel="0" collapsed="false">
      <c r="A14" s="5" t="s">
        <v>17</v>
      </c>
      <c r="B14" s="8" t="n">
        <v>80</v>
      </c>
      <c r="C14" s="6" t="n">
        <f aca="false">SUMIF('Spending log'!$C$6:$C$105,A14,'Spending log'!$D$6:$D$105)</f>
        <v>80</v>
      </c>
      <c r="D14" s="6" t="n">
        <f aca="false">B14-C14</f>
        <v>0</v>
      </c>
      <c r="E14" s="9" t="s">
        <v>13</v>
      </c>
    </row>
    <row r="15" customFormat="false" ht="21.75" hidden="false" customHeight="true" outlineLevel="0" collapsed="false">
      <c r="A15" s="5" t="s">
        <v>18</v>
      </c>
      <c r="B15" s="8" t="n">
        <v>60</v>
      </c>
      <c r="C15" s="6" t="n">
        <f aca="false">SUMIF('Spending log'!$C$6:$C$105,A15,'Spending log'!$D$6:$D$105)</f>
        <v>75</v>
      </c>
      <c r="D15" s="6" t="n">
        <f aca="false">B15-C15</f>
        <v>-15</v>
      </c>
      <c r="E15" s="9" t="s">
        <v>13</v>
      </c>
    </row>
    <row r="16" customFormat="false" ht="21.75" hidden="false" customHeight="true" outlineLevel="0" collapsed="false">
      <c r="A16" s="5" t="s">
        <v>19</v>
      </c>
      <c r="B16" s="8" t="n">
        <v>50</v>
      </c>
      <c r="C16" s="6" t="n">
        <f aca="false">SUMIF('Spending log'!$C$6:$C$105,A16,'Spending log'!$D$6:$D$105)</f>
        <v>50</v>
      </c>
      <c r="D16" s="6" t="n">
        <f aca="false">B16-C16</f>
        <v>0</v>
      </c>
      <c r="E16" s="9" t="s">
        <v>13</v>
      </c>
    </row>
    <row r="17" customFormat="false" ht="21.75" hidden="false" customHeight="true" outlineLevel="0" collapsed="false">
      <c r="A17" s="10" t="s">
        <v>20</v>
      </c>
      <c r="B17" s="8" t="n">
        <v>100</v>
      </c>
      <c r="C17" s="6" t="n">
        <f aca="false">Summary!B9</f>
        <v>77</v>
      </c>
      <c r="D17" s="6" t="n">
        <f aca="false">B17-C17</f>
        <v>23</v>
      </c>
      <c r="E17" s="9" t="s">
        <v>21</v>
      </c>
    </row>
    <row r="18" customFormat="false" ht="15" hidden="false" customHeight="false" outlineLevel="0" collapsed="false">
      <c r="A18" s="3" t="s">
        <v>22</v>
      </c>
      <c r="B18" s="11" t="n">
        <f aca="false">SUM(B9:B17)</f>
        <v>1500</v>
      </c>
      <c r="C18" s="11" t="n">
        <f aca="false">SUM(C9:C16)</f>
        <v>1477</v>
      </c>
      <c r="D18" s="11" t="n">
        <f aca="false">B18-C18</f>
        <v>23</v>
      </c>
      <c r="E18" s="12" t="s">
        <v>23</v>
      </c>
    </row>
    <row r="20" customFormat="false" ht="15" hidden="false" customHeight="true" outlineLevel="0" collapsed="false">
      <c r="A20" s="13" t="s">
        <v>24</v>
      </c>
      <c r="B20" s="13"/>
      <c r="C20" s="13"/>
      <c r="D20" s="13"/>
      <c r="E20" s="13"/>
    </row>
    <row r="21" customFormat="false" ht="27.75" hidden="false" customHeight="true" outlineLevel="0" collapsed="false">
      <c r="A21" s="14" t="s">
        <v>25</v>
      </c>
      <c r="B21" s="14"/>
      <c r="C21" s="14"/>
      <c r="D21" s="14"/>
      <c r="E21" s="14"/>
    </row>
    <row r="22" customFormat="false" ht="27.75" hidden="false" customHeight="true" outlineLevel="0" collapsed="false">
      <c r="A22" s="14" t="s">
        <v>26</v>
      </c>
      <c r="B22" s="14"/>
      <c r="C22" s="14"/>
      <c r="D22" s="14"/>
      <c r="E22" s="14"/>
    </row>
    <row r="23" customFormat="false" ht="27.75" hidden="false" customHeight="true" outlineLevel="0" collapsed="false">
      <c r="A23" s="14" t="s">
        <v>27</v>
      </c>
      <c r="B23" s="14"/>
      <c r="C23" s="14"/>
      <c r="D23" s="14"/>
      <c r="E23" s="14"/>
    </row>
    <row r="24" customFormat="false" ht="27.75" hidden="false" customHeight="true" outlineLevel="0" collapsed="false">
      <c r="A24" s="14" t="s">
        <v>28</v>
      </c>
      <c r="B24" s="14"/>
      <c r="C24" s="14"/>
      <c r="D24" s="14"/>
      <c r="E24" s="14"/>
    </row>
    <row r="25" customFormat="false" ht="27.75" hidden="false" customHeight="true" outlineLevel="0" collapsed="false">
      <c r="A25" s="14" t="s">
        <v>29</v>
      </c>
      <c r="B25" s="14"/>
      <c r="C25" s="14"/>
      <c r="D25" s="14"/>
      <c r="E25" s="14"/>
    </row>
  </sheetData>
  <mergeCells count="7">
    <mergeCell ref="A2:E2"/>
    <mergeCell ref="A20:E20"/>
    <mergeCell ref="A21:E21"/>
    <mergeCell ref="A22:E22"/>
    <mergeCell ref="A23:E23"/>
    <mergeCell ref="A24:E24"/>
    <mergeCell ref="A25:E25"/>
  </mergeCells>
  <conditionalFormatting sqref="D9:D18">
    <cfRule type="cellIs" priority="2" operator="lessThan" aboveAverage="0" equalAverage="0" bottom="0" percent="0" rank="0" text="" dxfId="0">
      <formula>0</formula>
    </cfRule>
  </conditionalFormatting>
  <conditionalFormatting sqref="B6">
    <cfRule type="cellIs" priority="3" operator="notEqual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4"/>
    <col collapsed="false" customWidth="true" hidden="false" outlineLevel="0" max="4" min="4" style="0" width="17"/>
    <col collapsed="false" customWidth="true" hidden="false" outlineLevel="0" max="5" min="5" style="0" width="14"/>
    <col collapsed="false" customWidth="true" hidden="false" outlineLevel="0" max="6" min="6" style="0" width="30"/>
  </cols>
  <sheetData>
    <row r="1" customFormat="false" ht="17.35" hidden="false" customHeight="false" outlineLevel="0" collapsed="false">
      <c r="A1" s="1" t="s">
        <v>30</v>
      </c>
    </row>
    <row r="2" customFormat="false" ht="15" hidden="false" customHeight="true" outlineLevel="0" collapsed="false">
      <c r="A2" s="2" t="s">
        <v>31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5" t="s">
        <v>32</v>
      </c>
      <c r="B4" s="6" t="n">
        <f aca="false">Budget!B4</f>
        <v>1500</v>
      </c>
    </row>
    <row r="5" customFormat="false" ht="15" hidden="false" customHeight="false" outlineLevel="0" collapsed="false">
      <c r="A5" s="5" t="s">
        <v>33</v>
      </c>
      <c r="B5" s="6" t="n">
        <f aca="false">Budget!B5</f>
        <v>1500</v>
      </c>
    </row>
    <row r="6" customFormat="false" ht="15" hidden="false" customHeight="false" outlineLevel="0" collapsed="false">
      <c r="A6" s="5" t="s">
        <v>34</v>
      </c>
      <c r="B6" s="6" t="n">
        <f aca="false">SUMPRODUCT((Budget!C9:C16&gt;Budget!B9:B16)*(Budget!C9:C16-Budget!B9:B16))</f>
        <v>102</v>
      </c>
    </row>
    <row r="7" customFormat="false" ht="15" hidden="false" customHeight="false" outlineLevel="0" collapsed="false">
      <c r="A7" s="5" t="s">
        <v>35</v>
      </c>
      <c r="B7" s="6" t="n">
        <f aca="false">SUM(Budget!C9:C16)</f>
        <v>1477</v>
      </c>
    </row>
    <row r="8" customFormat="false" ht="15" hidden="false" customHeight="false" outlineLevel="0" collapsed="false">
      <c r="A8" s="5" t="s">
        <v>36</v>
      </c>
      <c r="B8" s="6" t="n">
        <f aca="false">SUM(Budget!B9:B16)</f>
        <v>1400</v>
      </c>
    </row>
    <row r="9" customFormat="false" ht="15" hidden="false" customHeight="false" outlineLevel="0" collapsed="false">
      <c r="A9" s="10" t="s">
        <v>37</v>
      </c>
      <c r="B9" s="6" t="n">
        <f aca="false">MIN(Budget!B17,MAX(0,B7-B8))</f>
        <v>77</v>
      </c>
    </row>
    <row r="10" customFormat="false" ht="15" hidden="false" customHeight="false" outlineLevel="0" collapsed="false">
      <c r="A10" s="5" t="s">
        <v>38</v>
      </c>
      <c r="B10" s="6" t="n">
        <f aca="false">Budget!B17-B9</f>
        <v>23</v>
      </c>
    </row>
    <row r="11" customFormat="false" ht="15" hidden="false" customHeight="false" outlineLevel="0" collapsed="false">
      <c r="A11" s="3" t="s">
        <v>39</v>
      </c>
      <c r="B11" s="11" t="n">
        <f aca="false">B4-B7</f>
        <v>23</v>
      </c>
    </row>
    <row r="12" customFormat="false" ht="15" hidden="false" customHeight="false" outlineLevel="0" collapsed="false">
      <c r="A12" s="10" t="s">
        <v>40</v>
      </c>
      <c r="B12" s="15" t="str">
        <f aca="false">IF(B11&lt;0,"Over budget by $"&amp;TEXT(-B11,"#,##0"),IF(B9&gt;0,"On budget: the buffer covered $"&amp;TEXT(B9,"#,##0")&amp;" of overruns","On budget, buffer untouched"))</f>
        <v>On budget: the buffer covered $77 of overruns</v>
      </c>
      <c r="C12" s="15"/>
      <c r="D12" s="15"/>
      <c r="E12" s="15"/>
      <c r="F12" s="15"/>
    </row>
    <row r="14" customFormat="false" ht="26.85" hidden="false" customHeight="false" outlineLevel="0" collapsed="false">
      <c r="A14" s="3" t="s">
        <v>5</v>
      </c>
      <c r="B14" s="7" t="s">
        <v>6</v>
      </c>
      <c r="C14" s="7" t="s">
        <v>41</v>
      </c>
      <c r="D14" s="7" t="s">
        <v>8</v>
      </c>
      <c r="E14" s="7" t="s">
        <v>42</v>
      </c>
      <c r="F14" s="7" t="s">
        <v>40</v>
      </c>
    </row>
    <row r="15" customFormat="false" ht="15" hidden="false" customHeight="false" outlineLevel="0" collapsed="false">
      <c r="A15" s="5" t="str">
        <f aca="false">Budget!A9</f>
        <v>Gifts</v>
      </c>
      <c r="B15" s="16" t="n">
        <f aca="false">Budget!B9</f>
        <v>650</v>
      </c>
      <c r="C15" s="16" t="n">
        <f aca="false">Budget!C9</f>
        <v>685</v>
      </c>
      <c r="D15" s="6" t="n">
        <f aca="false">B15-C15</f>
        <v>-35</v>
      </c>
      <c r="E15" s="17" t="n">
        <f aca="false">IF(B15=0,"",C15/B15)</f>
        <v>1.05384615384615</v>
      </c>
      <c r="F15" s="5" t="str">
        <f aca="false">IF(C15&gt;B15,"Over by $"&amp;TEXT(C15-B15,"#,##0"),IF(C15=0,"Nothing yet","OK"))</f>
        <v>Over by $35</v>
      </c>
    </row>
    <row r="16" customFormat="false" ht="15" hidden="false" customHeight="false" outlineLevel="0" collapsed="false">
      <c r="A16" s="5" t="str">
        <f aca="false">Budget!A10</f>
        <v>Food &amp; hosting</v>
      </c>
      <c r="B16" s="16" t="n">
        <f aca="false">Budget!B10</f>
        <v>250</v>
      </c>
      <c r="C16" s="16" t="n">
        <f aca="false">Budget!C10</f>
        <v>290</v>
      </c>
      <c r="D16" s="6" t="n">
        <f aca="false">B16-C16</f>
        <v>-40</v>
      </c>
      <c r="E16" s="17" t="n">
        <f aca="false">IF(B16=0,"",C16/B16)</f>
        <v>1.16</v>
      </c>
      <c r="F16" s="5" t="str">
        <f aca="false">IF(C16&gt;B16,"Over by $"&amp;TEXT(C16-B16,"#,##0"),IF(C16=0,"Nothing yet","OK"))</f>
        <v>Over by $40</v>
      </c>
    </row>
    <row r="17" customFormat="false" ht="15" hidden="false" customHeight="false" outlineLevel="0" collapsed="false">
      <c r="A17" s="5" t="str">
        <f aca="false">Budget!A11</f>
        <v>Travel</v>
      </c>
      <c r="B17" s="16" t="n">
        <f aca="false">Budget!B11</f>
        <v>200</v>
      </c>
      <c r="C17" s="16" t="n">
        <f aca="false">Budget!C11</f>
        <v>185</v>
      </c>
      <c r="D17" s="6" t="n">
        <f aca="false">B17-C17</f>
        <v>15</v>
      </c>
      <c r="E17" s="17" t="n">
        <f aca="false">IF(B17=0,"",C17/B17)</f>
        <v>0.925</v>
      </c>
      <c r="F17" s="5" t="str">
        <f aca="false">IF(C17&gt;B17,"Over by $"&amp;TEXT(C17-B17,"#,##0"),IF(C17=0,"Nothing yet","OK"))</f>
        <v>OK</v>
      </c>
    </row>
    <row r="18" customFormat="false" ht="15" hidden="false" customHeight="false" outlineLevel="0" collapsed="false">
      <c r="A18" s="5" t="str">
        <f aca="false">Budget!A12</f>
        <v>Decorations</v>
      </c>
      <c r="B18" s="16" t="n">
        <f aca="false">Budget!B12</f>
        <v>50</v>
      </c>
      <c r="C18" s="16" t="n">
        <f aca="false">Budget!C12</f>
        <v>40</v>
      </c>
      <c r="D18" s="6" t="n">
        <f aca="false">B18-C18</f>
        <v>10</v>
      </c>
      <c r="E18" s="17" t="n">
        <f aca="false">IF(B18=0,"",C18/B18)</f>
        <v>0.8</v>
      </c>
      <c r="F18" s="5" t="str">
        <f aca="false">IF(C18&gt;B18,"Over by $"&amp;TEXT(C18-B18,"#,##0"),IF(C18=0,"Nothing yet","OK"))</f>
        <v>OK</v>
      </c>
    </row>
    <row r="19" customFormat="false" ht="15" hidden="false" customHeight="false" outlineLevel="0" collapsed="false">
      <c r="A19" s="5" t="str">
        <f aca="false">Budget!A13</f>
        <v>Cards, wrap &amp; shipping</v>
      </c>
      <c r="B19" s="16" t="n">
        <f aca="false">Budget!B13</f>
        <v>60</v>
      </c>
      <c r="C19" s="16" t="n">
        <f aca="false">Budget!C13</f>
        <v>72</v>
      </c>
      <c r="D19" s="6" t="n">
        <f aca="false">B19-C19</f>
        <v>-12</v>
      </c>
      <c r="E19" s="17" t="n">
        <f aca="false">IF(B19=0,"",C19/B19)</f>
        <v>1.2</v>
      </c>
      <c r="F19" s="5" t="str">
        <f aca="false">IF(C19&gt;B19,"Over by $"&amp;TEXT(C19-B19,"#,##0"),IF(C19=0,"Nothing yet","OK"))</f>
        <v>Over by $12</v>
      </c>
    </row>
    <row r="20" customFormat="false" ht="15" hidden="false" customHeight="false" outlineLevel="0" collapsed="false">
      <c r="A20" s="5" t="str">
        <f aca="false">Budget!A14</f>
        <v>Tips &amp; thank-yous</v>
      </c>
      <c r="B20" s="16" t="n">
        <f aca="false">Budget!B14</f>
        <v>80</v>
      </c>
      <c r="C20" s="16" t="n">
        <f aca="false">Budget!C14</f>
        <v>80</v>
      </c>
      <c r="D20" s="6" t="n">
        <f aca="false">B20-C20</f>
        <v>0</v>
      </c>
      <c r="E20" s="17" t="n">
        <f aca="false">IF(B20=0,"",C20/B20)</f>
        <v>1</v>
      </c>
      <c r="F20" s="5" t="str">
        <f aca="false">IF(C20&gt;B20,"Over by $"&amp;TEXT(C20-B20,"#,##0"),IF(C20=0,"Nothing yet","OK"))</f>
        <v>OK</v>
      </c>
    </row>
    <row r="21" customFormat="false" ht="15" hidden="false" customHeight="false" outlineLevel="0" collapsed="false">
      <c r="A21" s="5" t="str">
        <f aca="false">Budget!A15</f>
        <v>Events &amp; parties</v>
      </c>
      <c r="B21" s="16" t="n">
        <f aca="false">Budget!B15</f>
        <v>60</v>
      </c>
      <c r="C21" s="16" t="n">
        <f aca="false">Budget!C15</f>
        <v>75</v>
      </c>
      <c r="D21" s="6" t="n">
        <f aca="false">B21-C21</f>
        <v>-15</v>
      </c>
      <c r="E21" s="17" t="n">
        <f aca="false">IF(B21=0,"",C21/B21)</f>
        <v>1.25</v>
      </c>
      <c r="F21" s="5" t="str">
        <f aca="false">IF(C21&gt;B21,"Over by $"&amp;TEXT(C21-B21,"#,##0"),IF(C21=0,"Nothing yet","OK"))</f>
        <v>Over by $15</v>
      </c>
    </row>
    <row r="22" customFormat="false" ht="15" hidden="false" customHeight="false" outlineLevel="0" collapsed="false">
      <c r="A22" s="5" t="str">
        <f aca="false">Budget!A16</f>
        <v>Charity</v>
      </c>
      <c r="B22" s="16" t="n">
        <f aca="false">Budget!B16</f>
        <v>50</v>
      </c>
      <c r="C22" s="16" t="n">
        <f aca="false">Budget!C16</f>
        <v>50</v>
      </c>
      <c r="D22" s="6" t="n">
        <f aca="false">B22-C22</f>
        <v>0</v>
      </c>
      <c r="E22" s="17" t="n">
        <f aca="false">IF(B22=0,"",C22/B22)</f>
        <v>1</v>
      </c>
      <c r="F22" s="5" t="str">
        <f aca="false">IF(C22&gt;B22,"Over by $"&amp;TEXT(C22-B22,"#,##0"),IF(C22=0,"Nothing yet","OK"))</f>
        <v>OK</v>
      </c>
    </row>
    <row r="24" customFormat="false" ht="15" hidden="false" customHeight="false" outlineLevel="0" collapsed="false">
      <c r="A24" s="3" t="s">
        <v>10</v>
      </c>
      <c r="B24" s="18"/>
    </row>
    <row r="25" customFormat="false" ht="15" hidden="false" customHeight="false" outlineLevel="0" collapsed="false">
      <c r="A25" s="5" t="s">
        <v>43</v>
      </c>
      <c r="B25" s="19" t="n">
        <f aca="false">COUNTA('Gift list'!A5:A23)</f>
        <v>10</v>
      </c>
    </row>
    <row r="26" customFormat="false" ht="15" hidden="false" customHeight="false" outlineLevel="0" collapsed="false">
      <c r="A26" s="5" t="s">
        <v>44</v>
      </c>
      <c r="B26" s="19" t="n">
        <f aca="false">COUNTIF('Gift list'!E5:E23,"Yes")</f>
        <v>10</v>
      </c>
    </row>
    <row r="27" customFormat="false" ht="15" hidden="false" customHeight="false" outlineLevel="0" collapsed="false">
      <c r="A27" s="5" t="s">
        <v>45</v>
      </c>
      <c r="B27" s="19" t="n">
        <f aca="false">B25-B26</f>
        <v>0</v>
      </c>
    </row>
    <row r="28" customFormat="false" ht="15" hidden="false" customHeight="false" outlineLevel="0" collapsed="false">
      <c r="A28" s="5" t="s">
        <v>46</v>
      </c>
      <c r="B28" s="6" t="n">
        <f aca="false">SUMIF('Gift list'!E5:E23,"&lt;&gt;Yes",'Gift list'!C5:C23)</f>
        <v>0</v>
      </c>
    </row>
  </sheetData>
  <mergeCells count="2">
    <mergeCell ref="A2:F2"/>
    <mergeCell ref="B12:F12"/>
  </mergeCells>
  <conditionalFormatting sqref="B11">
    <cfRule type="cellIs" priority="2" operator="lessThan" aboveAverage="0" equalAverage="0" bottom="0" percent="0" rank="0" text="" dxfId="0">
      <formula>0</formula>
    </cfRule>
    <cfRule type="cellIs" priority="3" operator="greaterThanOrEqual" aboveAverage="0" equalAverage="0" bottom="0" percent="0" rank="0" text="" dxfId="1">
      <formula>0</formula>
    </cfRule>
  </conditionalFormatting>
  <conditionalFormatting sqref="D15:D22">
    <cfRule type="cellIs" priority="4" operator="lessThan" aboveAverage="0" equalAverage="0" bottom="0" percent="0" rank="0" text="" dxfId="0">
      <formula>0</formula>
    </cfRule>
  </conditionalFormatting>
  <conditionalFormatting sqref="F15:F22">
    <cfRule type="expression" priority="5" aboveAverage="0" equalAverage="0" bottom="0" percent="0" rank="0" text="" dxfId="0">
      <formula>LEFT(F15,4)="Over"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8"/>
    <col collapsed="false" customWidth="true" hidden="false" outlineLevel="0" max="5" min="3" style="0" width="11"/>
    <col collapsed="false" customWidth="true" hidden="false" outlineLevel="0" max="6" min="6" style="0" width="24"/>
    <col collapsed="false" customWidth="true" hidden="false" outlineLevel="0" max="7" min="7" style="0" width="30"/>
  </cols>
  <sheetData>
    <row r="1" customFormat="false" ht="17.35" hidden="false" customHeight="false" outlineLevel="0" collapsed="false">
      <c r="A1" s="1" t="s">
        <v>47</v>
      </c>
    </row>
    <row r="2" customFormat="false" ht="31.5" hidden="false" customHeight="true" outlineLevel="0" collapsed="false">
      <c r="A2" s="2" t="s">
        <v>48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49</v>
      </c>
      <c r="B4" s="3" t="s">
        <v>50</v>
      </c>
      <c r="C4" s="7" t="s">
        <v>51</v>
      </c>
      <c r="D4" s="7" t="s">
        <v>41</v>
      </c>
      <c r="E4" s="7" t="s">
        <v>52</v>
      </c>
      <c r="F4" s="3" t="s">
        <v>53</v>
      </c>
      <c r="G4" s="3" t="s">
        <v>54</v>
      </c>
    </row>
    <row r="5" customFormat="false" ht="15" hidden="false" customHeight="false" outlineLevel="0" collapsed="false">
      <c r="A5" s="20" t="s">
        <v>55</v>
      </c>
      <c r="B5" s="20" t="s">
        <v>56</v>
      </c>
      <c r="C5" s="8" t="n">
        <v>150</v>
      </c>
      <c r="D5" s="8" t="n">
        <v>165</v>
      </c>
      <c r="E5" s="21" t="s">
        <v>57</v>
      </c>
      <c r="F5" s="20" t="s">
        <v>58</v>
      </c>
      <c r="G5" s="20" t="s">
        <v>59</v>
      </c>
    </row>
    <row r="6" customFormat="false" ht="15" hidden="false" customHeight="false" outlineLevel="0" collapsed="false">
      <c r="A6" s="20" t="s">
        <v>60</v>
      </c>
      <c r="B6" s="20" t="s">
        <v>61</v>
      </c>
      <c r="C6" s="8" t="n">
        <v>60</v>
      </c>
      <c r="D6" s="8" t="n">
        <v>58</v>
      </c>
      <c r="E6" s="21" t="s">
        <v>57</v>
      </c>
      <c r="F6" s="20" t="s">
        <v>62</v>
      </c>
      <c r="G6" s="20"/>
    </row>
    <row r="7" customFormat="false" ht="26.85" hidden="false" customHeight="false" outlineLevel="0" collapsed="false">
      <c r="A7" s="20" t="s">
        <v>63</v>
      </c>
      <c r="B7" s="20" t="s">
        <v>64</v>
      </c>
      <c r="C7" s="8" t="n">
        <v>60</v>
      </c>
      <c r="D7" s="8" t="n">
        <v>72</v>
      </c>
      <c r="E7" s="21" t="s">
        <v>57</v>
      </c>
      <c r="F7" s="20" t="s">
        <v>65</v>
      </c>
      <c r="G7" s="20" t="s">
        <v>66</v>
      </c>
    </row>
    <row r="8" customFormat="false" ht="15" hidden="false" customHeight="false" outlineLevel="0" collapsed="false">
      <c r="A8" s="20" t="s">
        <v>67</v>
      </c>
      <c r="B8" s="20" t="s">
        <v>68</v>
      </c>
      <c r="C8" s="8" t="n">
        <v>100</v>
      </c>
      <c r="D8" s="8" t="n">
        <v>110</v>
      </c>
      <c r="E8" s="21" t="s">
        <v>57</v>
      </c>
      <c r="F8" s="20" t="s">
        <v>69</v>
      </c>
      <c r="G8" s="20"/>
    </row>
    <row r="9" customFormat="false" ht="15" hidden="false" customHeight="false" outlineLevel="0" collapsed="false">
      <c r="A9" s="20" t="s">
        <v>70</v>
      </c>
      <c r="B9" s="20" t="s">
        <v>71</v>
      </c>
      <c r="C9" s="8" t="n">
        <v>100</v>
      </c>
      <c r="D9" s="8" t="n">
        <v>105</v>
      </c>
      <c r="E9" s="21" t="s">
        <v>57</v>
      </c>
      <c r="F9" s="20" t="s">
        <v>72</v>
      </c>
      <c r="G9" s="20"/>
    </row>
    <row r="10" customFormat="false" ht="15" hidden="false" customHeight="false" outlineLevel="0" collapsed="false">
      <c r="A10" s="20" t="s">
        <v>73</v>
      </c>
      <c r="B10" s="20" t="s">
        <v>74</v>
      </c>
      <c r="C10" s="8" t="n">
        <v>40</v>
      </c>
      <c r="D10" s="8" t="n">
        <v>38</v>
      </c>
      <c r="E10" s="21" t="s">
        <v>57</v>
      </c>
      <c r="F10" s="20" t="s">
        <v>75</v>
      </c>
      <c r="G10" s="20" t="s">
        <v>76</v>
      </c>
    </row>
    <row r="11" customFormat="false" ht="15" hidden="false" customHeight="false" outlineLevel="0" collapsed="false">
      <c r="A11" s="20" t="s">
        <v>77</v>
      </c>
      <c r="B11" s="20" t="s">
        <v>78</v>
      </c>
      <c r="C11" s="8" t="n">
        <v>30</v>
      </c>
      <c r="D11" s="8" t="n">
        <v>34</v>
      </c>
      <c r="E11" s="21" t="s">
        <v>57</v>
      </c>
      <c r="F11" s="20" t="s">
        <v>79</v>
      </c>
      <c r="G11" s="20"/>
    </row>
    <row r="12" customFormat="false" ht="15" hidden="false" customHeight="false" outlineLevel="0" collapsed="false">
      <c r="A12" s="20" t="s">
        <v>80</v>
      </c>
      <c r="B12" s="20" t="s">
        <v>81</v>
      </c>
      <c r="C12" s="8" t="n">
        <v>40</v>
      </c>
      <c r="D12" s="8" t="n">
        <v>45</v>
      </c>
      <c r="E12" s="21" t="s">
        <v>57</v>
      </c>
      <c r="F12" s="20" t="s">
        <v>82</v>
      </c>
      <c r="G12" s="20"/>
    </row>
    <row r="13" customFormat="false" ht="15" hidden="false" customHeight="false" outlineLevel="0" collapsed="false">
      <c r="A13" s="20" t="s">
        <v>83</v>
      </c>
      <c r="B13" s="20" t="s">
        <v>84</v>
      </c>
      <c r="C13" s="8" t="n">
        <v>50</v>
      </c>
      <c r="D13" s="8" t="n">
        <v>48</v>
      </c>
      <c r="E13" s="21" t="s">
        <v>57</v>
      </c>
      <c r="F13" s="20" t="s">
        <v>85</v>
      </c>
      <c r="G13" s="20"/>
    </row>
    <row r="14" customFormat="false" ht="15" hidden="false" customHeight="false" outlineLevel="0" collapsed="false">
      <c r="A14" s="20" t="s">
        <v>86</v>
      </c>
      <c r="B14" s="20" t="s">
        <v>87</v>
      </c>
      <c r="C14" s="8" t="n">
        <v>20</v>
      </c>
      <c r="D14" s="8" t="n">
        <v>10</v>
      </c>
      <c r="E14" s="21" t="s">
        <v>57</v>
      </c>
      <c r="F14" s="20" t="s">
        <v>88</v>
      </c>
      <c r="G14" s="20"/>
    </row>
    <row r="15" customFormat="false" ht="15" hidden="false" customHeight="false" outlineLevel="0" collapsed="false">
      <c r="A15" s="22"/>
      <c r="B15" s="22"/>
      <c r="C15" s="23"/>
      <c r="D15" s="23"/>
      <c r="E15" s="24"/>
      <c r="F15" s="22"/>
      <c r="G15" s="22"/>
    </row>
    <row r="16" customFormat="false" ht="15" hidden="false" customHeight="false" outlineLevel="0" collapsed="false">
      <c r="A16" s="22"/>
      <c r="B16" s="22"/>
      <c r="C16" s="23"/>
      <c r="D16" s="23"/>
      <c r="E16" s="24"/>
      <c r="F16" s="22"/>
      <c r="G16" s="22"/>
    </row>
    <row r="17" customFormat="false" ht="15" hidden="false" customHeight="false" outlineLevel="0" collapsed="false">
      <c r="A17" s="22"/>
      <c r="B17" s="22"/>
      <c r="C17" s="23"/>
      <c r="D17" s="23"/>
      <c r="E17" s="24"/>
      <c r="F17" s="22"/>
      <c r="G17" s="22"/>
    </row>
    <row r="18" customFormat="false" ht="15" hidden="false" customHeight="false" outlineLevel="0" collapsed="false">
      <c r="A18" s="22"/>
      <c r="B18" s="22"/>
      <c r="C18" s="23"/>
      <c r="D18" s="23"/>
      <c r="E18" s="24"/>
      <c r="F18" s="22"/>
      <c r="G18" s="22"/>
    </row>
    <row r="19" customFormat="false" ht="15" hidden="false" customHeight="false" outlineLevel="0" collapsed="false">
      <c r="A19" s="22"/>
      <c r="B19" s="22"/>
      <c r="C19" s="23"/>
      <c r="D19" s="23"/>
      <c r="E19" s="24"/>
      <c r="F19" s="22"/>
      <c r="G19" s="22"/>
    </row>
    <row r="20" customFormat="false" ht="15" hidden="false" customHeight="false" outlineLevel="0" collapsed="false">
      <c r="A20" s="22"/>
      <c r="B20" s="22"/>
      <c r="C20" s="23"/>
      <c r="D20" s="23"/>
      <c r="E20" s="24"/>
      <c r="F20" s="22"/>
      <c r="G20" s="22"/>
    </row>
    <row r="21" customFormat="false" ht="15" hidden="false" customHeight="false" outlineLevel="0" collapsed="false">
      <c r="A21" s="22"/>
      <c r="B21" s="22"/>
      <c r="C21" s="23"/>
      <c r="D21" s="23"/>
      <c r="E21" s="24"/>
      <c r="F21" s="22"/>
      <c r="G21" s="22"/>
    </row>
    <row r="22" customFormat="false" ht="15" hidden="false" customHeight="false" outlineLevel="0" collapsed="false">
      <c r="A22" s="22"/>
      <c r="B22" s="22"/>
      <c r="C22" s="23"/>
      <c r="D22" s="23"/>
      <c r="E22" s="24"/>
      <c r="F22" s="22"/>
      <c r="G22" s="22"/>
    </row>
    <row r="23" customFormat="false" ht="15" hidden="false" customHeight="false" outlineLevel="0" collapsed="false">
      <c r="A23" s="22"/>
      <c r="B23" s="22"/>
      <c r="C23" s="23"/>
      <c r="D23" s="23"/>
      <c r="E23" s="24"/>
      <c r="F23" s="22"/>
      <c r="G23" s="22"/>
    </row>
    <row r="24" customFormat="false" ht="26.85" hidden="false" customHeight="false" outlineLevel="0" collapsed="false">
      <c r="A24" s="3" t="s">
        <v>22</v>
      </c>
      <c r="B24" s="18"/>
      <c r="C24" s="11" t="n">
        <f aca="false">SUM(C5:C23)</f>
        <v>650</v>
      </c>
      <c r="D24" s="11" t="n">
        <f aca="false">SUM(D5:D23)</f>
        <v>685</v>
      </c>
      <c r="E24" s="7" t="str">
        <f aca="false">COUNTIF(E5:E23,"Yes")&amp;" of "&amp;COUNTA(A5:A23)&amp;" bought"</f>
        <v>10 of 10 bought</v>
      </c>
      <c r="F24" s="18"/>
      <c r="G24" s="18"/>
    </row>
    <row r="26" customFormat="false" ht="26.85" hidden="false" customHeight="false" outlineLevel="0" collapsed="false">
      <c r="A26" s="5" t="s">
        <v>89</v>
      </c>
      <c r="C26" s="6" t="n">
        <f aca="false">Budget!B9</f>
        <v>650</v>
      </c>
    </row>
    <row r="27" customFormat="false" ht="39.55" hidden="false" customHeight="false" outlineLevel="0" collapsed="false">
      <c r="A27" s="5" t="s">
        <v>90</v>
      </c>
      <c r="C27" s="6" t="n">
        <f aca="false">C24-C26</f>
        <v>0</v>
      </c>
      <c r="D27" s="25" t="s">
        <v>91</v>
      </c>
    </row>
  </sheetData>
  <mergeCells count="1">
    <mergeCell ref="A2:G2"/>
  </mergeCells>
  <conditionalFormatting sqref="C27">
    <cfRule type="cellIs" priority="2" operator="notEqual" aboveAverage="0" equalAverage="0" bottom="0" percent="0" rank="0" text="" dxfId="0">
      <formula>0</formula>
    </cfRule>
  </conditionalFormatting>
  <conditionalFormatting sqref="D5:D23">
    <cfRule type="expression" priority="3" aboveAverage="0" equalAverage="0" bottom="0" percent="0" rank="0" text="" dxfId="0">
      <formula>AND(ISNUMBER(D5),ISNUMBER(C5),D5&gt;C5)</formula>
    </cfRule>
  </conditionalFormatting>
  <dataValidations count="1">
    <dataValidation allowBlank="true" error="Pick Yes or No from the list." errorStyle="stop" errorTitle="Yes or No" operator="between" showDropDown="false" showErrorMessage="true" showInputMessage="false" sqref="E5:E23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0"/>
    <col collapsed="false" customWidth="true" hidden="false" outlineLevel="0" max="3" min="3" style="0" width="24"/>
    <col collapsed="false" customWidth="true" hidden="false" outlineLevel="0" max="4" min="4" style="0" width="11"/>
    <col collapsed="false" customWidth="true" hidden="false" outlineLevel="0" max="5" min="5" style="0" width="30"/>
  </cols>
  <sheetData>
    <row r="1" customFormat="false" ht="17.35" hidden="false" customHeight="false" outlineLevel="0" collapsed="false">
      <c r="A1" s="1" t="s">
        <v>92</v>
      </c>
    </row>
    <row r="2" customFormat="false" ht="31.5" hidden="false" customHeight="true" outlineLevel="0" collapsed="false">
      <c r="A2" s="2" t="s">
        <v>93</v>
      </c>
      <c r="B2" s="2"/>
      <c r="C2" s="2"/>
      <c r="D2" s="2"/>
      <c r="E2" s="2"/>
    </row>
    <row r="3" customFormat="false" ht="27.75" hidden="false" customHeight="true" outlineLevel="0" collapsed="false">
      <c r="A3" s="26" t="s">
        <v>94</v>
      </c>
      <c r="B3" s="26"/>
      <c r="C3" s="26"/>
      <c r="D3" s="26"/>
      <c r="E3" s="26"/>
    </row>
    <row r="5" customFormat="false" ht="15" hidden="false" customHeight="false" outlineLevel="0" collapsed="false">
      <c r="A5" s="7" t="s">
        <v>95</v>
      </c>
      <c r="B5" s="3" t="s">
        <v>96</v>
      </c>
      <c r="C5" s="7" t="s">
        <v>5</v>
      </c>
      <c r="D5" s="7" t="s">
        <v>97</v>
      </c>
      <c r="E5" s="3" t="s">
        <v>98</v>
      </c>
    </row>
    <row r="6" customFormat="false" ht="15" hidden="false" customHeight="false" outlineLevel="0" collapsed="false">
      <c r="A6" s="27" t="n">
        <v>46350</v>
      </c>
      <c r="B6" s="20" t="s">
        <v>99</v>
      </c>
      <c r="C6" s="21" t="s">
        <v>12</v>
      </c>
      <c r="D6" s="8" t="n">
        <v>165</v>
      </c>
      <c r="E6" s="20" t="s">
        <v>100</v>
      </c>
    </row>
    <row r="7" customFormat="false" ht="15" hidden="false" customHeight="false" outlineLevel="0" collapsed="false">
      <c r="A7" s="27" t="n">
        <v>46351</v>
      </c>
      <c r="B7" s="20" t="s">
        <v>101</v>
      </c>
      <c r="C7" s="21" t="s">
        <v>14</v>
      </c>
      <c r="D7" s="8" t="n">
        <v>85</v>
      </c>
      <c r="E7" s="20" t="s">
        <v>100</v>
      </c>
    </row>
    <row r="8" customFormat="false" ht="15" hidden="false" customHeight="false" outlineLevel="0" collapsed="false">
      <c r="A8" s="27" t="n">
        <v>46351</v>
      </c>
      <c r="B8" s="20" t="s">
        <v>102</v>
      </c>
      <c r="C8" s="21" t="s">
        <v>14</v>
      </c>
      <c r="D8" s="8" t="n">
        <v>100</v>
      </c>
      <c r="E8" s="20" t="s">
        <v>103</v>
      </c>
    </row>
    <row r="9" customFormat="false" ht="15" hidden="false" customHeight="false" outlineLevel="0" collapsed="false">
      <c r="A9" s="27" t="n">
        <v>46356</v>
      </c>
      <c r="B9" s="20" t="s">
        <v>104</v>
      </c>
      <c r="C9" s="21" t="s">
        <v>16</v>
      </c>
      <c r="D9" s="8" t="n">
        <v>28</v>
      </c>
      <c r="E9" s="20" t="s">
        <v>100</v>
      </c>
    </row>
    <row r="10" customFormat="false" ht="15" hidden="false" customHeight="false" outlineLevel="0" collapsed="false">
      <c r="A10" s="27" t="n">
        <v>46357</v>
      </c>
      <c r="B10" s="20" t="s">
        <v>105</v>
      </c>
      <c r="C10" s="21" t="s">
        <v>15</v>
      </c>
      <c r="D10" s="8" t="n">
        <v>40</v>
      </c>
      <c r="E10" s="20" t="s">
        <v>100</v>
      </c>
    </row>
    <row r="11" customFormat="false" ht="15" hidden="false" customHeight="false" outlineLevel="0" collapsed="false">
      <c r="A11" s="27" t="n">
        <v>46359</v>
      </c>
      <c r="B11" s="20" t="s">
        <v>106</v>
      </c>
      <c r="C11" s="21" t="s">
        <v>19</v>
      </c>
      <c r="D11" s="8" t="n">
        <v>50</v>
      </c>
      <c r="E11" s="20" t="s">
        <v>100</v>
      </c>
    </row>
    <row r="12" customFormat="false" ht="15" hidden="false" customHeight="false" outlineLevel="0" collapsed="false">
      <c r="A12" s="27" t="n">
        <v>46361</v>
      </c>
      <c r="B12" s="20" t="s">
        <v>107</v>
      </c>
      <c r="C12" s="21" t="s">
        <v>16</v>
      </c>
      <c r="D12" s="8" t="n">
        <v>16</v>
      </c>
      <c r="E12" s="20" t="s">
        <v>103</v>
      </c>
    </row>
    <row r="13" customFormat="false" ht="15" hidden="false" customHeight="false" outlineLevel="0" collapsed="false">
      <c r="A13" s="27" t="n">
        <v>46364</v>
      </c>
      <c r="B13" s="20" t="s">
        <v>108</v>
      </c>
      <c r="C13" s="21" t="s">
        <v>18</v>
      </c>
      <c r="D13" s="8" t="n">
        <v>25</v>
      </c>
      <c r="E13" s="20" t="s">
        <v>103</v>
      </c>
    </row>
    <row r="14" customFormat="false" ht="15" hidden="false" customHeight="false" outlineLevel="0" collapsed="false">
      <c r="A14" s="27" t="n">
        <v>46366</v>
      </c>
      <c r="B14" s="20" t="s">
        <v>109</v>
      </c>
      <c r="C14" s="21" t="s">
        <v>16</v>
      </c>
      <c r="D14" s="8" t="n">
        <v>28</v>
      </c>
      <c r="E14" s="20" t="s">
        <v>100</v>
      </c>
    </row>
    <row r="15" customFormat="false" ht="15" hidden="false" customHeight="false" outlineLevel="0" collapsed="false">
      <c r="A15" s="27" t="n">
        <v>46368</v>
      </c>
      <c r="B15" s="20" t="s">
        <v>110</v>
      </c>
      <c r="C15" s="21" t="s">
        <v>18</v>
      </c>
      <c r="D15" s="8" t="n">
        <v>20</v>
      </c>
      <c r="E15" s="20" t="s">
        <v>100</v>
      </c>
    </row>
    <row r="16" customFormat="false" ht="15" hidden="false" customHeight="false" outlineLevel="0" collapsed="false">
      <c r="A16" s="27" t="n">
        <v>46370</v>
      </c>
      <c r="B16" s="20" t="s">
        <v>111</v>
      </c>
      <c r="C16" s="21" t="s">
        <v>12</v>
      </c>
      <c r="D16" s="8" t="n">
        <v>30</v>
      </c>
      <c r="E16" s="20" t="s">
        <v>100</v>
      </c>
    </row>
    <row r="17" customFormat="false" ht="15" hidden="false" customHeight="false" outlineLevel="0" collapsed="false">
      <c r="A17" s="27" t="n">
        <v>46371</v>
      </c>
      <c r="B17" s="20" t="s">
        <v>112</v>
      </c>
      <c r="C17" s="21" t="s">
        <v>17</v>
      </c>
      <c r="D17" s="8" t="n">
        <v>40</v>
      </c>
      <c r="E17" s="20" t="s">
        <v>100</v>
      </c>
    </row>
    <row r="18" customFormat="false" ht="26.85" hidden="false" customHeight="false" outlineLevel="0" collapsed="false">
      <c r="A18" s="27" t="n">
        <v>46371</v>
      </c>
      <c r="B18" s="20" t="s">
        <v>113</v>
      </c>
      <c r="C18" s="21" t="s">
        <v>17</v>
      </c>
      <c r="D18" s="8" t="n">
        <v>15</v>
      </c>
      <c r="E18" s="20" t="s">
        <v>103</v>
      </c>
    </row>
    <row r="19" customFormat="false" ht="15" hidden="false" customHeight="false" outlineLevel="0" collapsed="false">
      <c r="A19" s="27" t="n">
        <v>46375</v>
      </c>
      <c r="B19" s="20" t="s">
        <v>114</v>
      </c>
      <c r="C19" s="21" t="s">
        <v>17</v>
      </c>
      <c r="D19" s="8" t="n">
        <v>25</v>
      </c>
      <c r="E19" s="20" t="s">
        <v>115</v>
      </c>
    </row>
    <row r="20" customFormat="false" ht="15" hidden="false" customHeight="false" outlineLevel="0" collapsed="false">
      <c r="A20" s="27" t="n">
        <v>46376</v>
      </c>
      <c r="B20" s="20" t="s">
        <v>116</v>
      </c>
      <c r="C20" s="21" t="s">
        <v>18</v>
      </c>
      <c r="D20" s="8" t="n">
        <v>30</v>
      </c>
      <c r="E20" s="20" t="s">
        <v>100</v>
      </c>
    </row>
    <row r="21" customFormat="false" ht="15" hidden="false" customHeight="false" outlineLevel="0" collapsed="false">
      <c r="A21" s="27" t="n">
        <v>46379</v>
      </c>
      <c r="B21" s="20" t="s">
        <v>117</v>
      </c>
      <c r="C21" s="21" t="s">
        <v>12</v>
      </c>
      <c r="D21" s="8" t="n">
        <v>95</v>
      </c>
      <c r="E21" s="20" t="s">
        <v>100</v>
      </c>
    </row>
    <row r="22" customFormat="false" ht="15" hidden="false" customHeight="false" outlineLevel="0" collapsed="false">
      <c r="A22" s="28"/>
      <c r="B22" s="22"/>
      <c r="C22" s="24"/>
      <c r="D22" s="23"/>
      <c r="E22" s="22"/>
    </row>
    <row r="23" customFormat="false" ht="15" hidden="false" customHeight="false" outlineLevel="0" collapsed="false">
      <c r="A23" s="28"/>
      <c r="B23" s="22"/>
      <c r="C23" s="24"/>
      <c r="D23" s="23"/>
      <c r="E23" s="22"/>
    </row>
    <row r="24" customFormat="false" ht="15" hidden="false" customHeight="false" outlineLevel="0" collapsed="false">
      <c r="A24" s="28"/>
      <c r="B24" s="22"/>
      <c r="C24" s="24"/>
      <c r="D24" s="23"/>
      <c r="E24" s="22"/>
    </row>
    <row r="25" customFormat="false" ht="15" hidden="false" customHeight="false" outlineLevel="0" collapsed="false">
      <c r="A25" s="28"/>
      <c r="B25" s="22"/>
      <c r="C25" s="24"/>
      <c r="D25" s="23"/>
      <c r="E25" s="22"/>
    </row>
    <row r="26" customFormat="false" ht="15" hidden="false" customHeight="false" outlineLevel="0" collapsed="false">
      <c r="A26" s="28"/>
      <c r="B26" s="22"/>
      <c r="C26" s="24"/>
      <c r="D26" s="23"/>
      <c r="E26" s="22"/>
    </row>
    <row r="27" customFormat="false" ht="15" hidden="false" customHeight="false" outlineLevel="0" collapsed="false">
      <c r="A27" s="28"/>
      <c r="B27" s="22"/>
      <c r="C27" s="24"/>
      <c r="D27" s="23"/>
      <c r="E27" s="22"/>
    </row>
    <row r="28" customFormat="false" ht="15" hidden="false" customHeight="false" outlineLevel="0" collapsed="false">
      <c r="A28" s="28"/>
      <c r="B28" s="22"/>
      <c r="C28" s="24"/>
      <c r="D28" s="23"/>
      <c r="E28" s="22"/>
    </row>
    <row r="29" customFormat="false" ht="15" hidden="false" customHeight="false" outlineLevel="0" collapsed="false">
      <c r="A29" s="28"/>
      <c r="B29" s="22"/>
      <c r="C29" s="24"/>
      <c r="D29" s="23"/>
      <c r="E29" s="22"/>
    </row>
    <row r="30" customFormat="false" ht="15" hidden="false" customHeight="false" outlineLevel="0" collapsed="false">
      <c r="A30" s="28"/>
      <c r="B30" s="22"/>
      <c r="C30" s="24"/>
      <c r="D30" s="23"/>
      <c r="E30" s="22"/>
    </row>
    <row r="31" customFormat="false" ht="15" hidden="false" customHeight="false" outlineLevel="0" collapsed="false">
      <c r="A31" s="28"/>
      <c r="B31" s="22"/>
      <c r="C31" s="24"/>
      <c r="D31" s="23"/>
      <c r="E31" s="22"/>
    </row>
    <row r="32" customFormat="false" ht="15" hidden="false" customHeight="false" outlineLevel="0" collapsed="false">
      <c r="A32" s="28"/>
      <c r="B32" s="22"/>
      <c r="C32" s="24"/>
      <c r="D32" s="23"/>
      <c r="E32" s="22"/>
    </row>
    <row r="33" customFormat="false" ht="15" hidden="false" customHeight="false" outlineLevel="0" collapsed="false">
      <c r="A33" s="28"/>
      <c r="B33" s="22"/>
      <c r="C33" s="24"/>
      <c r="D33" s="23"/>
      <c r="E33" s="22"/>
    </row>
    <row r="34" customFormat="false" ht="15" hidden="false" customHeight="false" outlineLevel="0" collapsed="false">
      <c r="A34" s="28"/>
      <c r="B34" s="22"/>
      <c r="C34" s="24"/>
      <c r="D34" s="23"/>
      <c r="E34" s="22"/>
    </row>
    <row r="35" customFormat="false" ht="15" hidden="false" customHeight="false" outlineLevel="0" collapsed="false">
      <c r="A35" s="28"/>
      <c r="B35" s="22"/>
      <c r="C35" s="24"/>
      <c r="D35" s="23"/>
      <c r="E35" s="22"/>
    </row>
    <row r="36" customFormat="false" ht="15" hidden="false" customHeight="false" outlineLevel="0" collapsed="false">
      <c r="A36" s="28"/>
      <c r="B36" s="22"/>
      <c r="C36" s="24"/>
      <c r="D36" s="23"/>
      <c r="E36" s="22"/>
    </row>
    <row r="37" customFormat="false" ht="15" hidden="false" customHeight="false" outlineLevel="0" collapsed="false">
      <c r="A37" s="28"/>
      <c r="B37" s="22"/>
      <c r="C37" s="24"/>
      <c r="D37" s="23"/>
      <c r="E37" s="22"/>
    </row>
    <row r="38" customFormat="false" ht="15" hidden="false" customHeight="false" outlineLevel="0" collapsed="false">
      <c r="A38" s="28"/>
      <c r="B38" s="22"/>
      <c r="C38" s="24"/>
      <c r="D38" s="23"/>
      <c r="E38" s="22"/>
    </row>
    <row r="39" customFormat="false" ht="15" hidden="false" customHeight="false" outlineLevel="0" collapsed="false">
      <c r="A39" s="28"/>
      <c r="B39" s="22"/>
      <c r="C39" s="24"/>
      <c r="D39" s="23"/>
      <c r="E39" s="22"/>
    </row>
    <row r="40" customFormat="false" ht="15" hidden="false" customHeight="false" outlineLevel="0" collapsed="false">
      <c r="A40" s="28"/>
      <c r="B40" s="22"/>
      <c r="C40" s="24"/>
      <c r="D40" s="23"/>
      <c r="E40" s="22"/>
    </row>
    <row r="41" customFormat="false" ht="15" hidden="false" customHeight="false" outlineLevel="0" collapsed="false">
      <c r="A41" s="28"/>
      <c r="B41" s="22"/>
      <c r="C41" s="24"/>
      <c r="D41" s="23"/>
      <c r="E41" s="22"/>
    </row>
    <row r="42" customFormat="false" ht="15" hidden="false" customHeight="false" outlineLevel="0" collapsed="false">
      <c r="A42" s="28"/>
      <c r="B42" s="22"/>
      <c r="C42" s="24"/>
      <c r="D42" s="23"/>
      <c r="E42" s="22"/>
    </row>
    <row r="43" customFormat="false" ht="15" hidden="false" customHeight="false" outlineLevel="0" collapsed="false">
      <c r="A43" s="28"/>
      <c r="B43" s="22"/>
      <c r="C43" s="24"/>
      <c r="D43" s="23"/>
      <c r="E43" s="22"/>
    </row>
    <row r="44" customFormat="false" ht="15" hidden="false" customHeight="false" outlineLevel="0" collapsed="false">
      <c r="A44" s="28"/>
      <c r="B44" s="22"/>
      <c r="C44" s="24"/>
      <c r="D44" s="23"/>
      <c r="E44" s="22"/>
    </row>
    <row r="45" customFormat="false" ht="15" hidden="false" customHeight="false" outlineLevel="0" collapsed="false">
      <c r="A45" s="28"/>
      <c r="B45" s="22"/>
      <c r="C45" s="24"/>
      <c r="D45" s="23"/>
      <c r="E45" s="22"/>
    </row>
    <row r="46" customFormat="false" ht="15" hidden="false" customHeight="false" outlineLevel="0" collapsed="false">
      <c r="A46" s="28"/>
      <c r="B46" s="22"/>
      <c r="C46" s="24"/>
      <c r="D46" s="23"/>
      <c r="E46" s="22"/>
    </row>
    <row r="47" customFormat="false" ht="15" hidden="false" customHeight="false" outlineLevel="0" collapsed="false">
      <c r="A47" s="28"/>
      <c r="B47" s="22"/>
      <c r="C47" s="24"/>
      <c r="D47" s="23"/>
      <c r="E47" s="22"/>
    </row>
    <row r="48" customFormat="false" ht="15" hidden="false" customHeight="false" outlineLevel="0" collapsed="false">
      <c r="A48" s="28"/>
      <c r="B48" s="22"/>
      <c r="C48" s="24"/>
      <c r="D48" s="23"/>
      <c r="E48" s="22"/>
    </row>
    <row r="49" customFormat="false" ht="15" hidden="false" customHeight="false" outlineLevel="0" collapsed="false">
      <c r="A49" s="28"/>
      <c r="B49" s="22"/>
      <c r="C49" s="24"/>
      <c r="D49" s="23"/>
      <c r="E49" s="22"/>
    </row>
    <row r="50" customFormat="false" ht="15" hidden="false" customHeight="false" outlineLevel="0" collapsed="false">
      <c r="A50" s="28"/>
      <c r="B50" s="22"/>
      <c r="C50" s="24"/>
      <c r="D50" s="23"/>
      <c r="E50" s="22"/>
    </row>
    <row r="51" customFormat="false" ht="15" hidden="false" customHeight="false" outlineLevel="0" collapsed="false">
      <c r="A51" s="28"/>
      <c r="B51" s="22"/>
      <c r="C51" s="24"/>
      <c r="D51" s="23"/>
      <c r="E51" s="22"/>
    </row>
    <row r="52" customFormat="false" ht="15" hidden="false" customHeight="false" outlineLevel="0" collapsed="false">
      <c r="A52" s="28"/>
      <c r="B52" s="22"/>
      <c r="C52" s="24"/>
      <c r="D52" s="23"/>
      <c r="E52" s="22"/>
    </row>
    <row r="53" customFormat="false" ht="15" hidden="false" customHeight="false" outlineLevel="0" collapsed="false">
      <c r="A53" s="28"/>
      <c r="B53" s="22"/>
      <c r="C53" s="24"/>
      <c r="D53" s="23"/>
      <c r="E53" s="22"/>
    </row>
    <row r="54" customFormat="false" ht="15" hidden="false" customHeight="false" outlineLevel="0" collapsed="false">
      <c r="A54" s="28"/>
      <c r="B54" s="22"/>
      <c r="C54" s="24"/>
      <c r="D54" s="23"/>
      <c r="E54" s="22"/>
    </row>
    <row r="55" customFormat="false" ht="15" hidden="false" customHeight="false" outlineLevel="0" collapsed="false">
      <c r="A55" s="28"/>
      <c r="B55" s="22"/>
      <c r="C55" s="24"/>
      <c r="D55" s="23"/>
      <c r="E55" s="22"/>
    </row>
    <row r="56" customFormat="false" ht="15" hidden="false" customHeight="false" outlineLevel="0" collapsed="false">
      <c r="A56" s="28"/>
      <c r="B56" s="22"/>
      <c r="C56" s="24"/>
      <c r="D56" s="23"/>
      <c r="E56" s="22"/>
    </row>
    <row r="57" customFormat="false" ht="15" hidden="false" customHeight="false" outlineLevel="0" collapsed="false">
      <c r="A57" s="28"/>
      <c r="B57" s="22"/>
      <c r="C57" s="24"/>
      <c r="D57" s="23"/>
      <c r="E57" s="22"/>
    </row>
    <row r="58" customFormat="false" ht="15" hidden="false" customHeight="false" outlineLevel="0" collapsed="false">
      <c r="A58" s="28"/>
      <c r="B58" s="22"/>
      <c r="C58" s="24"/>
      <c r="D58" s="23"/>
      <c r="E58" s="22"/>
    </row>
    <row r="59" customFormat="false" ht="15" hidden="false" customHeight="false" outlineLevel="0" collapsed="false">
      <c r="A59" s="28"/>
      <c r="B59" s="22"/>
      <c r="C59" s="24"/>
      <c r="D59" s="23"/>
      <c r="E59" s="22"/>
    </row>
    <row r="60" customFormat="false" ht="15" hidden="false" customHeight="false" outlineLevel="0" collapsed="false">
      <c r="A60" s="28"/>
      <c r="B60" s="22"/>
      <c r="C60" s="24"/>
      <c r="D60" s="23"/>
      <c r="E60" s="22"/>
    </row>
    <row r="61" customFormat="false" ht="15" hidden="false" customHeight="false" outlineLevel="0" collapsed="false">
      <c r="A61" s="28"/>
      <c r="B61" s="22"/>
      <c r="C61" s="24"/>
      <c r="D61" s="23"/>
      <c r="E61" s="22"/>
    </row>
    <row r="62" customFormat="false" ht="15" hidden="false" customHeight="false" outlineLevel="0" collapsed="false">
      <c r="A62" s="28"/>
      <c r="B62" s="22"/>
      <c r="C62" s="24"/>
      <c r="D62" s="23"/>
      <c r="E62" s="22"/>
    </row>
    <row r="63" customFormat="false" ht="15" hidden="false" customHeight="false" outlineLevel="0" collapsed="false">
      <c r="A63" s="28"/>
      <c r="B63" s="22"/>
      <c r="C63" s="24"/>
      <c r="D63" s="23"/>
      <c r="E63" s="22"/>
    </row>
    <row r="64" customFormat="false" ht="15" hidden="false" customHeight="false" outlineLevel="0" collapsed="false">
      <c r="A64" s="28"/>
      <c r="B64" s="22"/>
      <c r="C64" s="24"/>
      <c r="D64" s="23"/>
      <c r="E64" s="22"/>
    </row>
    <row r="65" customFormat="false" ht="15" hidden="false" customHeight="false" outlineLevel="0" collapsed="false">
      <c r="A65" s="28"/>
      <c r="B65" s="22"/>
      <c r="C65" s="24"/>
      <c r="D65" s="23"/>
      <c r="E65" s="22"/>
    </row>
    <row r="66" customFormat="false" ht="15" hidden="false" customHeight="false" outlineLevel="0" collapsed="false">
      <c r="A66" s="28"/>
      <c r="B66" s="22"/>
      <c r="C66" s="24"/>
      <c r="D66" s="23"/>
      <c r="E66" s="22"/>
    </row>
    <row r="67" customFormat="false" ht="15" hidden="false" customHeight="false" outlineLevel="0" collapsed="false">
      <c r="A67" s="28"/>
      <c r="B67" s="22"/>
      <c r="C67" s="24"/>
      <c r="D67" s="23"/>
      <c r="E67" s="22"/>
    </row>
    <row r="68" customFormat="false" ht="15" hidden="false" customHeight="false" outlineLevel="0" collapsed="false">
      <c r="A68" s="28"/>
      <c r="B68" s="22"/>
      <c r="C68" s="24"/>
      <c r="D68" s="23"/>
      <c r="E68" s="22"/>
    </row>
    <row r="69" customFormat="false" ht="15" hidden="false" customHeight="false" outlineLevel="0" collapsed="false">
      <c r="A69" s="28"/>
      <c r="B69" s="22"/>
      <c r="C69" s="24"/>
      <c r="D69" s="23"/>
      <c r="E69" s="22"/>
    </row>
    <row r="70" customFormat="false" ht="15" hidden="false" customHeight="false" outlineLevel="0" collapsed="false">
      <c r="A70" s="28"/>
      <c r="B70" s="22"/>
      <c r="C70" s="24"/>
      <c r="D70" s="23"/>
      <c r="E70" s="22"/>
    </row>
    <row r="71" customFormat="false" ht="15" hidden="false" customHeight="false" outlineLevel="0" collapsed="false">
      <c r="A71" s="28"/>
      <c r="B71" s="22"/>
      <c r="C71" s="24"/>
      <c r="D71" s="23"/>
      <c r="E71" s="22"/>
    </row>
    <row r="72" customFormat="false" ht="15" hidden="false" customHeight="false" outlineLevel="0" collapsed="false">
      <c r="A72" s="28"/>
      <c r="B72" s="22"/>
      <c r="C72" s="24"/>
      <c r="D72" s="23"/>
      <c r="E72" s="22"/>
    </row>
    <row r="73" customFormat="false" ht="15" hidden="false" customHeight="false" outlineLevel="0" collapsed="false">
      <c r="A73" s="28"/>
      <c r="B73" s="22"/>
      <c r="C73" s="24"/>
      <c r="D73" s="23"/>
      <c r="E73" s="22"/>
    </row>
    <row r="74" customFormat="false" ht="15" hidden="false" customHeight="false" outlineLevel="0" collapsed="false">
      <c r="A74" s="28"/>
      <c r="B74" s="22"/>
      <c r="C74" s="24"/>
      <c r="D74" s="23"/>
      <c r="E74" s="22"/>
    </row>
    <row r="75" customFormat="false" ht="15" hidden="false" customHeight="false" outlineLevel="0" collapsed="false">
      <c r="A75" s="28"/>
      <c r="B75" s="22"/>
      <c r="C75" s="24"/>
      <c r="D75" s="23"/>
      <c r="E75" s="22"/>
    </row>
    <row r="76" customFormat="false" ht="15" hidden="false" customHeight="false" outlineLevel="0" collapsed="false">
      <c r="A76" s="28"/>
      <c r="B76" s="22"/>
      <c r="C76" s="24"/>
      <c r="D76" s="23"/>
      <c r="E76" s="22"/>
    </row>
    <row r="77" customFormat="false" ht="15" hidden="false" customHeight="false" outlineLevel="0" collapsed="false">
      <c r="A77" s="28"/>
      <c r="B77" s="22"/>
      <c r="C77" s="24"/>
      <c r="D77" s="23"/>
      <c r="E77" s="22"/>
    </row>
    <row r="78" customFormat="false" ht="15" hidden="false" customHeight="false" outlineLevel="0" collapsed="false">
      <c r="A78" s="28"/>
      <c r="B78" s="22"/>
      <c r="C78" s="24"/>
      <c r="D78" s="23"/>
      <c r="E78" s="22"/>
    </row>
    <row r="79" customFormat="false" ht="15" hidden="false" customHeight="false" outlineLevel="0" collapsed="false">
      <c r="A79" s="28"/>
      <c r="B79" s="22"/>
      <c r="C79" s="24"/>
      <c r="D79" s="23"/>
      <c r="E79" s="22"/>
    </row>
    <row r="80" customFormat="false" ht="15" hidden="false" customHeight="false" outlineLevel="0" collapsed="false">
      <c r="A80" s="28"/>
      <c r="B80" s="22"/>
      <c r="C80" s="24"/>
      <c r="D80" s="23"/>
      <c r="E80" s="22"/>
    </row>
    <row r="81" customFormat="false" ht="15" hidden="false" customHeight="false" outlineLevel="0" collapsed="false">
      <c r="A81" s="28"/>
      <c r="B81" s="22"/>
      <c r="C81" s="24"/>
      <c r="D81" s="23"/>
      <c r="E81" s="22"/>
    </row>
    <row r="82" customFormat="false" ht="15" hidden="false" customHeight="false" outlineLevel="0" collapsed="false">
      <c r="A82" s="28"/>
      <c r="B82" s="22"/>
      <c r="C82" s="24"/>
      <c r="D82" s="23"/>
      <c r="E82" s="22"/>
    </row>
    <row r="83" customFormat="false" ht="15" hidden="false" customHeight="false" outlineLevel="0" collapsed="false">
      <c r="A83" s="28"/>
      <c r="B83" s="22"/>
      <c r="C83" s="24"/>
      <c r="D83" s="23"/>
      <c r="E83" s="22"/>
    </row>
    <row r="84" customFormat="false" ht="15" hidden="false" customHeight="false" outlineLevel="0" collapsed="false">
      <c r="A84" s="28"/>
      <c r="B84" s="22"/>
      <c r="C84" s="24"/>
      <c r="D84" s="23"/>
      <c r="E84" s="22"/>
    </row>
    <row r="85" customFormat="false" ht="15" hidden="false" customHeight="false" outlineLevel="0" collapsed="false">
      <c r="A85" s="28"/>
      <c r="B85" s="22"/>
      <c r="C85" s="24"/>
      <c r="D85" s="23"/>
      <c r="E85" s="22"/>
    </row>
    <row r="86" customFormat="false" ht="15" hidden="false" customHeight="false" outlineLevel="0" collapsed="false">
      <c r="A86" s="28"/>
      <c r="B86" s="22"/>
      <c r="C86" s="24"/>
      <c r="D86" s="23"/>
      <c r="E86" s="22"/>
    </row>
    <row r="87" customFormat="false" ht="15" hidden="false" customHeight="false" outlineLevel="0" collapsed="false">
      <c r="A87" s="28"/>
      <c r="B87" s="22"/>
      <c r="C87" s="24"/>
      <c r="D87" s="23"/>
      <c r="E87" s="22"/>
    </row>
    <row r="88" customFormat="false" ht="15" hidden="false" customHeight="false" outlineLevel="0" collapsed="false">
      <c r="A88" s="28"/>
      <c r="B88" s="22"/>
      <c r="C88" s="24"/>
      <c r="D88" s="23"/>
      <c r="E88" s="22"/>
    </row>
    <row r="89" customFormat="false" ht="15" hidden="false" customHeight="false" outlineLevel="0" collapsed="false">
      <c r="A89" s="28"/>
      <c r="B89" s="22"/>
      <c r="C89" s="24"/>
      <c r="D89" s="23"/>
      <c r="E89" s="22"/>
    </row>
    <row r="90" customFormat="false" ht="15" hidden="false" customHeight="false" outlineLevel="0" collapsed="false">
      <c r="A90" s="28"/>
      <c r="B90" s="22"/>
      <c r="C90" s="24"/>
      <c r="D90" s="23"/>
      <c r="E90" s="22"/>
    </row>
    <row r="91" customFormat="false" ht="15" hidden="false" customHeight="false" outlineLevel="0" collapsed="false">
      <c r="A91" s="28"/>
      <c r="B91" s="22"/>
      <c r="C91" s="24"/>
      <c r="D91" s="23"/>
      <c r="E91" s="22"/>
    </row>
    <row r="92" customFormat="false" ht="15" hidden="false" customHeight="false" outlineLevel="0" collapsed="false">
      <c r="A92" s="28"/>
      <c r="B92" s="22"/>
      <c r="C92" s="24"/>
      <c r="D92" s="23"/>
      <c r="E92" s="22"/>
    </row>
    <row r="93" customFormat="false" ht="15" hidden="false" customHeight="false" outlineLevel="0" collapsed="false">
      <c r="A93" s="28"/>
      <c r="B93" s="22"/>
      <c r="C93" s="24"/>
      <c r="D93" s="23"/>
      <c r="E93" s="22"/>
    </row>
    <row r="94" customFormat="false" ht="15" hidden="false" customHeight="false" outlineLevel="0" collapsed="false">
      <c r="A94" s="28"/>
      <c r="B94" s="22"/>
      <c r="C94" s="24"/>
      <c r="D94" s="23"/>
      <c r="E94" s="22"/>
    </row>
    <row r="95" customFormat="false" ht="15" hidden="false" customHeight="false" outlineLevel="0" collapsed="false">
      <c r="A95" s="28"/>
      <c r="B95" s="22"/>
      <c r="C95" s="24"/>
      <c r="D95" s="23"/>
      <c r="E95" s="22"/>
    </row>
    <row r="96" customFormat="false" ht="15" hidden="false" customHeight="false" outlineLevel="0" collapsed="false">
      <c r="A96" s="28"/>
      <c r="B96" s="22"/>
      <c r="C96" s="24"/>
      <c r="D96" s="23"/>
      <c r="E96" s="22"/>
    </row>
    <row r="97" customFormat="false" ht="15" hidden="false" customHeight="false" outlineLevel="0" collapsed="false">
      <c r="A97" s="28"/>
      <c r="B97" s="22"/>
      <c r="C97" s="24"/>
      <c r="D97" s="23"/>
      <c r="E97" s="22"/>
    </row>
    <row r="98" customFormat="false" ht="15" hidden="false" customHeight="false" outlineLevel="0" collapsed="false">
      <c r="A98" s="28"/>
      <c r="B98" s="22"/>
      <c r="C98" s="24"/>
      <c r="D98" s="23"/>
      <c r="E98" s="22"/>
    </row>
    <row r="99" customFormat="false" ht="15" hidden="false" customHeight="false" outlineLevel="0" collapsed="false">
      <c r="A99" s="28"/>
      <c r="B99" s="22"/>
      <c r="C99" s="24"/>
      <c r="D99" s="23"/>
      <c r="E99" s="22"/>
    </row>
    <row r="100" customFormat="false" ht="15" hidden="false" customHeight="false" outlineLevel="0" collapsed="false">
      <c r="A100" s="28"/>
      <c r="B100" s="22"/>
      <c r="C100" s="24"/>
      <c r="D100" s="23"/>
      <c r="E100" s="22"/>
    </row>
    <row r="101" customFormat="false" ht="15" hidden="false" customHeight="false" outlineLevel="0" collapsed="false">
      <c r="A101" s="28"/>
      <c r="B101" s="22"/>
      <c r="C101" s="24"/>
      <c r="D101" s="23"/>
      <c r="E101" s="22"/>
    </row>
    <row r="102" customFormat="false" ht="15" hidden="false" customHeight="false" outlineLevel="0" collapsed="false">
      <c r="A102" s="28"/>
      <c r="B102" s="22"/>
      <c r="C102" s="24"/>
      <c r="D102" s="23"/>
      <c r="E102" s="22"/>
    </row>
    <row r="103" customFormat="false" ht="15" hidden="false" customHeight="false" outlineLevel="0" collapsed="false">
      <c r="A103" s="28"/>
      <c r="B103" s="22"/>
      <c r="C103" s="24"/>
      <c r="D103" s="23"/>
      <c r="E103" s="22"/>
    </row>
    <row r="104" customFormat="false" ht="15" hidden="false" customHeight="false" outlineLevel="0" collapsed="false">
      <c r="A104" s="28"/>
      <c r="B104" s="22"/>
      <c r="C104" s="24"/>
      <c r="D104" s="23"/>
      <c r="E104" s="22"/>
    </row>
    <row r="105" customFormat="false" ht="15" hidden="false" customHeight="false" outlineLevel="0" collapsed="false">
      <c r="A105" s="28"/>
      <c r="B105" s="22"/>
      <c r="C105" s="24"/>
      <c r="D105" s="23"/>
      <c r="E105" s="22"/>
    </row>
    <row r="106" customFormat="false" ht="15" hidden="false" customHeight="false" outlineLevel="0" collapsed="false">
      <c r="A106" s="3" t="s">
        <v>22</v>
      </c>
      <c r="B106" s="18"/>
      <c r="C106" s="18"/>
      <c r="D106" s="11" t="n">
        <f aca="false">SUM(D6:D105)</f>
        <v>792</v>
      </c>
      <c r="E106" s="18"/>
    </row>
    <row r="107" customFormat="false" ht="15" hidden="false" customHeight="true" outlineLevel="0" collapsed="false">
      <c r="A107" s="5" t="s">
        <v>118</v>
      </c>
      <c r="B107" s="5"/>
      <c r="C107" s="5"/>
      <c r="D107" s="19" t="n">
        <f aca="false">SUMPRODUCT((D6:D105&lt;&gt;"")*(COUNTIF(Lists!$A$1:$A$7,C6:C105)=0))</f>
        <v>0</v>
      </c>
    </row>
  </sheetData>
  <mergeCells count="3">
    <mergeCell ref="A2:E2"/>
    <mergeCell ref="A3:E3"/>
    <mergeCell ref="A107:C107"/>
  </mergeCells>
  <conditionalFormatting sqref="D107">
    <cfRule type="cellIs" priority="2" operator="greaterThan" aboveAverage="0" equalAverage="0" bottom="0" percent="0" rank="0" text="" dxfId="0">
      <formula>0</formula>
    </cfRule>
  </conditionalFormatting>
  <dataValidations count="1">
    <dataValidation allowBlank="true" error="Pick a category from the list. Gifts go on the Gift list sheet." errorStyle="stop" errorTitle="Pick a category" operator="between" showDropDown="false" showErrorMessage="true" showInputMessage="false" sqref="C6:C105" type="list">
      <formula1>Lists!$A$1:$A$7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6"/>
  </cols>
  <sheetData>
    <row r="1" customFormat="false" ht="15" hidden="false" customHeight="false" outlineLevel="0" collapsed="false">
      <c r="A1" s="29" t="s">
        <v>12</v>
      </c>
      <c r="C1" s="25" t="s">
        <v>119</v>
      </c>
    </row>
    <row r="2" customFormat="false" ht="15" hidden="false" customHeight="false" outlineLevel="0" collapsed="false">
      <c r="A2" s="29" t="s">
        <v>14</v>
      </c>
    </row>
    <row r="3" customFormat="false" ht="15" hidden="false" customHeight="false" outlineLevel="0" collapsed="false">
      <c r="A3" s="29" t="s">
        <v>15</v>
      </c>
    </row>
    <row r="4" customFormat="false" ht="15" hidden="false" customHeight="false" outlineLevel="0" collapsed="false">
      <c r="A4" s="29" t="s">
        <v>16</v>
      </c>
    </row>
    <row r="5" customFormat="false" ht="15" hidden="false" customHeight="false" outlineLevel="0" collapsed="false">
      <c r="A5" s="29" t="s">
        <v>17</v>
      </c>
    </row>
    <row r="6" customFormat="false" ht="15" hidden="false" customHeight="false" outlineLevel="0" collapsed="false">
      <c r="A6" s="29" t="s">
        <v>18</v>
      </c>
    </row>
    <row r="7" customFormat="false" ht="15" hidden="false" customHeight="false" outlineLevel="0" collapsed="false">
      <c r="A7" s="29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2026-10-22T05:15:16Z</dcterms:created>
  <dc:creator>openpyxl</dc:creator>
  <dc:description/>
  <dc:language>en-US</dc:language>
  <cp:lastModifiedBy/>
  <dcterms:modified xsi:type="dcterms:W3CDTF">2026-10-22T05:15:16Z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